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1985"/>
  </bookViews>
  <sheets>
    <sheet name="СТК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8" l="1"/>
  <c r="E27" i="8" l="1"/>
  <c r="E43" i="8"/>
  <c r="E37" i="8"/>
  <c r="E11" i="8" l="1"/>
  <c r="E47" i="8" l="1"/>
  <c r="E33" i="8"/>
  <c r="E12" i="8"/>
  <c r="E17" i="8" l="1"/>
  <c r="E6" i="8" s="1"/>
</calcChain>
</file>

<file path=xl/sharedStrings.xml><?xml version="1.0" encoding="utf-8"?>
<sst xmlns="http://schemas.openxmlformats.org/spreadsheetml/2006/main" count="112" uniqueCount="90">
  <si>
    <t>%</t>
  </si>
  <si>
    <t>то же в % к отпуску тепловой энергии в тепловую сеть</t>
  </si>
  <si>
    <t>Операционные расходы</t>
  </si>
  <si>
    <t>Расходы на оплату труда всего</t>
  </si>
  <si>
    <t>ИТОГО операционные расходы</t>
  </si>
  <si>
    <t>Наименование расходов</t>
  </si>
  <si>
    <t>Ед. изм</t>
  </si>
  <si>
    <t>Отпуск тепловой энергии из тепловой сети (полезный отпуск)</t>
  </si>
  <si>
    <t>цена топлива с учетом транспортировки</t>
  </si>
  <si>
    <t>руб/кВт</t>
  </si>
  <si>
    <t>№</t>
  </si>
  <si>
    <r>
      <rPr>
        <sz val="12"/>
        <rFont val="Times New Roman"/>
        <family val="1"/>
        <charset val="204"/>
      </rPr>
      <t>Гкал</t>
    </r>
  </si>
  <si>
    <r>
      <rPr>
        <sz val="12"/>
        <rFont val="Times New Roman"/>
        <family val="1"/>
        <charset val="204"/>
      </rPr>
      <t>%</t>
    </r>
  </si>
  <si>
    <r>
      <rPr>
        <sz val="12"/>
        <rFont val="Times New Roman"/>
        <family val="1"/>
        <charset val="204"/>
      </rPr>
      <t>тыс руб</t>
    </r>
  </si>
  <si>
    <r>
      <rPr>
        <sz val="12"/>
        <rFont val="Times New Roman"/>
        <family val="1"/>
        <charset val="204"/>
      </rPr>
      <t>численность</t>
    </r>
  </si>
  <si>
    <r>
      <rPr>
        <sz val="12"/>
        <rFont val="Times New Roman"/>
        <family val="1"/>
        <charset val="204"/>
      </rPr>
      <t>чел</t>
    </r>
  </si>
  <si>
    <r>
      <rPr>
        <sz val="12"/>
        <rFont val="Times New Roman"/>
        <family val="1"/>
        <charset val="204"/>
      </rPr>
      <t>тыс.руб.</t>
    </r>
  </si>
  <si>
    <r>
      <rPr>
        <sz val="12"/>
        <rFont val="Times New Roman"/>
        <family val="1"/>
        <charset val="204"/>
      </rPr>
      <t>процент отчислений на социальные нужды</t>
    </r>
  </si>
  <si>
    <t>Расходы на приобретение энергетических ресурсов, хлолодной воды и теплоносителя</t>
  </si>
  <si>
    <t>ИТОГО расходы на приобретение энергетнческих ресурсов, холодной воды и теплоносителя</t>
  </si>
  <si>
    <t>тыс.руб.</t>
  </si>
  <si>
    <t>тыс. кВт*</t>
  </si>
  <si>
    <t>Расходы на оплату работ и услуг производственного характера, выполняемых по договорам со сторонними организациями</t>
  </si>
  <si>
    <t>Расходы на оплату иных работ и услуг выполняемых по договорам с организациями включая:</t>
  </si>
  <si>
    <t xml:space="preserve">Выработка тепловой энергии тепловым источником </t>
  </si>
  <si>
    <t>Расходы на приобретение сырья и материалов</t>
  </si>
  <si>
    <t>ИТОГО неподконтрольные расходы</t>
  </si>
  <si>
    <t>1. ФИНАНСОВЫЙ РЕЗУЛЬТАТ</t>
  </si>
  <si>
    <t>2. БАЛАНС ТЕПЛОВОЙ ЭНЕРГИИ</t>
  </si>
  <si>
    <t>2.1.</t>
  </si>
  <si>
    <t>2.2.</t>
  </si>
  <si>
    <t>2.3.</t>
  </si>
  <si>
    <t>3. ДОХОДЫ</t>
  </si>
  <si>
    <t>3.1.</t>
  </si>
  <si>
    <t>3.2.</t>
  </si>
  <si>
    <t>4. РАСХОДЫ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</si>
  <si>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</si>
  <si>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</si>
  <si>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</si>
  <si>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</si>
  <si>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</si>
  <si>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</si>
  <si>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</si>
  <si>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</si>
  <si>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</si>
  <si>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</si>
  <si>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</si>
  <si>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</si>
  <si>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</si>
  <si>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</si>
  <si>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</si>
  <si>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</si>
  <si>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</si>
  <si>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</si>
  <si>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</si>
  <si>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r>
      <rPr>
        <sz val="12"/>
        <rFont val="Times New Roman"/>
        <family val="1"/>
        <charset val="204"/>
      </rPr>
      <t>Расходы на ремонт основных средств, выполняемый подрядным способом</t>
    </r>
  </si>
  <si>
    <r>
      <rPr>
        <sz val="12"/>
        <rFont val="Times New Roman"/>
        <family val="1"/>
        <charset val="204"/>
      </rPr>
      <t>Прочие операционные расходы</t>
    </r>
  </si>
  <si>
    <r>
      <rPr>
        <b/>
        <sz val="12"/>
        <rFont val="Times New Roman"/>
        <family val="1"/>
        <charset val="204"/>
      </rPr>
      <t>Неподконтрольные расходы</t>
    </r>
  </si>
  <si>
    <r>
      <rPr>
        <sz val="12"/>
        <rFont val="Times New Roman"/>
        <family val="1"/>
        <charset val="204"/>
      </rPr>
      <t>Расходы на уплату налогов, сборов и других обязательных платежей, в том числе:</t>
    </r>
  </si>
  <si>
    <r>
      <rPr>
        <sz val="12"/>
        <rFont val="Times New Roman"/>
        <family val="1"/>
        <charset val="204"/>
      </rPr>
      <t>Отчисления на социальные нужды</t>
    </r>
  </si>
  <si>
    <r>
      <rPr>
        <sz val="12"/>
        <rFont val="Times New Roman"/>
        <family val="1"/>
        <charset val="204"/>
      </rPr>
      <t>Амортизация основных средств и нематериальных активов</t>
    </r>
  </si>
  <si>
    <r>
      <rPr>
        <sz val="12"/>
        <rFont val="Times New Roman"/>
        <family val="1"/>
        <charset val="204"/>
      </rPr>
      <t>Расходы на электрическую энергию</t>
    </r>
  </si>
  <si>
    <r>
      <rPr>
        <sz val="12"/>
        <rFont val="Times New Roman"/>
        <family val="1"/>
        <charset val="204"/>
      </rPr>
      <t>Расходы на холодную воду</t>
    </r>
  </si>
  <si>
    <r>
      <rPr>
        <sz val="12"/>
        <rFont val="Times New Roman"/>
        <family val="1"/>
        <charset val="204"/>
      </rPr>
      <t>Расходы на водоотведение</t>
    </r>
  </si>
  <si>
    <t>Расходы на содержание тепловых сетей / передачу тепловой энергии в сетях</t>
  </si>
  <si>
    <t>Расходы на содержание тепловых сетей, ЦТП</t>
  </si>
  <si>
    <t>4.20.</t>
  </si>
  <si>
    <t>4.21.</t>
  </si>
  <si>
    <t>Расходы на оплату услуг по передаче тепловой энергии по тепловым сетям</t>
  </si>
  <si>
    <t>Комментарии</t>
  </si>
  <si>
    <t>Реализация ТЭ потребителям</t>
  </si>
  <si>
    <r>
      <rPr>
        <b/>
        <sz val="12"/>
        <rFont val="Times New Roman"/>
        <family val="1"/>
        <charset val="204"/>
      </rPr>
      <t>тыс.руб.</t>
    </r>
  </si>
  <si>
    <t>ИТОГО Расходы на содержание тепловых сетей / передачу тепловой энергии в сетях</t>
  </si>
  <si>
    <r>
      <rPr>
        <sz val="12"/>
        <rFont val="Times New Roman"/>
        <family val="1"/>
        <charset val="204"/>
      </rPr>
      <t>Потери тепловой энергии в сети</t>
    </r>
  </si>
  <si>
    <t>цена на электроэнергию</t>
  </si>
  <si>
    <t>Расходы на топливо (газ природный)</t>
  </si>
  <si>
    <t xml:space="preserve">                      </t>
  </si>
  <si>
    <r>
      <rPr>
        <i/>
        <sz val="12"/>
        <rFont val="Times New Roman"/>
        <family val="1"/>
        <charset val="204"/>
      </rPr>
      <t>расход электроэнергии на технологические цели</t>
    </r>
  </si>
  <si>
    <r>
      <rPr>
        <i/>
        <sz val="12"/>
        <rFont val="Times New Roman"/>
        <family val="1"/>
        <charset val="204"/>
      </rPr>
      <t>объем топлива</t>
    </r>
  </si>
  <si>
    <r>
      <rPr>
        <i/>
        <sz val="12"/>
        <rFont val="Times New Roman"/>
        <family val="1"/>
        <charset val="204"/>
      </rPr>
      <t>тыс м3</t>
    </r>
  </si>
  <si>
    <r>
      <rPr>
        <i/>
        <sz val="12"/>
        <rFont val="Times New Roman"/>
        <family val="1"/>
        <charset val="204"/>
      </rPr>
      <t>тыс.руб.</t>
    </r>
  </si>
  <si>
    <t>руб./Гкал</t>
  </si>
  <si>
    <t>Средневзвешенная цена ТЭ в 2024г. для конечного потребителя (без НДС)</t>
  </si>
  <si>
    <t>Цена транспорта ТЭ (без НДС)</t>
  </si>
  <si>
    <t>Компенсация потерь при транспортировке ТЭ по сетям ТСО</t>
  </si>
  <si>
    <t>ООО"Сибирская ТеплоснабжающаяКомпания" - котельная по ул. Приграничная 1а/1</t>
  </si>
  <si>
    <t>Вариант №1:
- Владелец котельной - ООО "Сибирская Теплоснабжающая Компания";
- Владелец сетей - МУП Энергия (заключение КС)
- ЕТО - ООО "Сибирская Теплоснабжающая Компания"</t>
  </si>
  <si>
    <t>ОСВ 26</t>
  </si>
  <si>
    <t>Расходы по ОСВ 20</t>
  </si>
  <si>
    <t>Фактические данные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</si>
</sst>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Font="1" applyBorder="1"/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1" xfId="0" applyBorder="1" applyAlignment="1">
      <alignment wrapText="1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1" fillId="0" borderId="1" xfId="0" applyFont="1" applyBorder="1"/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4" fontId="0" fillId="2" borderId="1" xfId="0" applyNumberFormat="1" applyFill="1" applyBorder="1"/>
    <xf numFmtId="4" fontId="0" fillId="0" borderId="1" xfId="0" applyNumberFormat="1" applyBorder="1"/>
    <xf numFmtId="4" fontId="0" fillId="0" borderId="0" xfId="0" applyNumberFormat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wrapText="1"/>
    </xf>
    <xf numFmtId="4" fontId="0" fillId="0" borderId="1" xfId="0" applyNumberFormat="1" applyFill="1" applyBorder="1"/>
    <xf numFmtId="0" fontId="14" fillId="0" borderId="0" xfId="0" applyFont="1" applyAlignment="1">
      <alignment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 2" xfId="2"/>
    <cellStyle name="Процентный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B1" zoomScale="95" zoomScaleNormal="95" workbookViewId="0">
      <selection activeCell="E8" sqref="E8"/>
    </sheetView>
  </sheetViews>
  <sheetFormatPr defaultRowHeight="15" x14ac:dyDescent="0.25"/>
  <cols>
    <col min="1" max="1" width="3.7109375" hidden="1" customWidth="1"/>
    <col min="2" max="2" width="10.28515625" style="15" customWidth="1"/>
    <col min="3" max="3" width="43.5703125" customWidth="1"/>
    <col min="4" max="4" width="15.5703125" style="1" customWidth="1"/>
    <col min="5" max="5" width="30.85546875" style="42" customWidth="1"/>
    <col min="6" max="6" width="25.42578125" customWidth="1"/>
    <col min="7" max="7" width="35.85546875" customWidth="1"/>
  </cols>
  <sheetData>
    <row r="1" spans="2:7" ht="84" customHeight="1" x14ac:dyDescent="0.35">
      <c r="B1" s="55" t="s">
        <v>85</v>
      </c>
      <c r="C1" s="55"/>
      <c r="D1" s="55"/>
      <c r="E1" s="53"/>
      <c r="F1" s="52" t="s">
        <v>89</v>
      </c>
      <c r="G1" s="54"/>
    </row>
    <row r="3" spans="2:7" ht="39" customHeight="1" x14ac:dyDescent="0.25">
      <c r="B3" s="56" t="s">
        <v>10</v>
      </c>
      <c r="C3" s="56" t="s">
        <v>5</v>
      </c>
      <c r="D3" s="56" t="s">
        <v>6</v>
      </c>
      <c r="E3" s="61" t="s">
        <v>86</v>
      </c>
      <c r="F3" s="56" t="s">
        <v>69</v>
      </c>
    </row>
    <row r="4" spans="2:7" ht="138" customHeight="1" x14ac:dyDescent="0.25">
      <c r="B4" s="56"/>
      <c r="C4" s="56"/>
      <c r="D4" s="56"/>
      <c r="E4" s="61"/>
      <c r="F4" s="56"/>
    </row>
    <row r="5" spans="2:7" s="20" customFormat="1" ht="15.75" x14ac:dyDescent="0.25">
      <c r="B5" s="21">
        <v>1</v>
      </c>
      <c r="C5" s="21">
        <v>2</v>
      </c>
      <c r="D5" s="21">
        <v>3</v>
      </c>
      <c r="E5" s="21">
        <v>4</v>
      </c>
      <c r="F5" s="21">
        <v>6</v>
      </c>
    </row>
    <row r="6" spans="2:7" ht="18.75" x14ac:dyDescent="0.3">
      <c r="B6" s="59" t="s">
        <v>27</v>
      </c>
      <c r="C6" s="60"/>
      <c r="D6" s="60"/>
      <c r="E6" s="44">
        <f>E14-E17</f>
        <v>19679.181000000041</v>
      </c>
      <c r="F6" s="22"/>
    </row>
    <row r="7" spans="2:7" s="20" customFormat="1" ht="31.5" x14ac:dyDescent="0.25">
      <c r="B7" s="38"/>
      <c r="C7" s="5" t="s">
        <v>82</v>
      </c>
      <c r="D7" s="2" t="s">
        <v>81</v>
      </c>
      <c r="E7" s="46">
        <v>2101.2600000000002</v>
      </c>
      <c r="F7" s="37"/>
    </row>
    <row r="8" spans="2:7" s="20" customFormat="1" ht="15.75" x14ac:dyDescent="0.25">
      <c r="B8" s="38"/>
      <c r="C8" s="5" t="s">
        <v>83</v>
      </c>
      <c r="D8" s="2" t="s">
        <v>81</v>
      </c>
      <c r="E8" s="46">
        <v>290.06</v>
      </c>
      <c r="F8" s="37"/>
    </row>
    <row r="9" spans="2:7" ht="18.75" x14ac:dyDescent="0.3">
      <c r="B9" s="59" t="s">
        <v>28</v>
      </c>
      <c r="C9" s="60"/>
      <c r="D9" s="60"/>
      <c r="E9" s="40"/>
      <c r="F9" s="22"/>
    </row>
    <row r="10" spans="2:7" ht="31.5" x14ac:dyDescent="0.25">
      <c r="B10" s="4" t="s">
        <v>29</v>
      </c>
      <c r="C10" s="10" t="s">
        <v>24</v>
      </c>
      <c r="D10" s="4" t="s">
        <v>11</v>
      </c>
      <c r="E10" s="47">
        <v>113404</v>
      </c>
      <c r="F10" s="23"/>
    </row>
    <row r="11" spans="2:7" ht="15.75" x14ac:dyDescent="0.25">
      <c r="B11" s="4" t="s">
        <v>30</v>
      </c>
      <c r="C11" s="11" t="s">
        <v>73</v>
      </c>
      <c r="D11" s="4" t="s">
        <v>11</v>
      </c>
      <c r="E11" s="48">
        <f>E10-E13</f>
        <v>2452</v>
      </c>
      <c r="F11" s="23"/>
    </row>
    <row r="12" spans="2:7" ht="31.5" x14ac:dyDescent="0.25">
      <c r="B12" s="4"/>
      <c r="C12" s="10" t="s">
        <v>1</v>
      </c>
      <c r="D12" s="4" t="s">
        <v>12</v>
      </c>
      <c r="E12" s="49">
        <f>E11/E10</f>
        <v>2.1621812281753729E-2</v>
      </c>
      <c r="F12" s="23"/>
    </row>
    <row r="13" spans="2:7" ht="31.5" x14ac:dyDescent="0.25">
      <c r="B13" s="4" t="s">
        <v>31</v>
      </c>
      <c r="C13" s="10" t="s">
        <v>7</v>
      </c>
      <c r="D13" s="4" t="s">
        <v>11</v>
      </c>
      <c r="E13" s="47">
        <v>110952</v>
      </c>
      <c r="F13" s="23"/>
    </row>
    <row r="14" spans="2:7" ht="18.75" x14ac:dyDescent="0.3">
      <c r="B14" s="59" t="s">
        <v>32</v>
      </c>
      <c r="C14" s="60"/>
      <c r="D14" s="60"/>
      <c r="E14" s="43">
        <v>227831.4</v>
      </c>
      <c r="F14" s="22"/>
    </row>
    <row r="15" spans="2:7" ht="20.45" customHeight="1" x14ac:dyDescent="0.25">
      <c r="B15" s="8" t="s">
        <v>33</v>
      </c>
      <c r="C15" s="3" t="s">
        <v>70</v>
      </c>
      <c r="D15" s="8" t="s">
        <v>20</v>
      </c>
      <c r="E15" s="48">
        <v>227831.4</v>
      </c>
      <c r="F15" s="7"/>
    </row>
    <row r="16" spans="2:7" ht="36.6" customHeight="1" x14ac:dyDescent="0.25">
      <c r="B16" s="13" t="s">
        <v>34</v>
      </c>
      <c r="C16" s="10" t="s">
        <v>84</v>
      </c>
      <c r="D16" s="8" t="s">
        <v>20</v>
      </c>
      <c r="E16" s="48">
        <v>5218.8599999999997</v>
      </c>
      <c r="F16" s="33"/>
    </row>
    <row r="17" spans="2:6" s="34" customFormat="1" ht="18.75" x14ac:dyDescent="0.3">
      <c r="B17" s="59" t="s">
        <v>35</v>
      </c>
      <c r="C17" s="60"/>
      <c r="D17" s="60"/>
      <c r="E17" s="44">
        <f>E27+E33+E43+E47</f>
        <v>208152.21899999995</v>
      </c>
      <c r="F17" s="45"/>
    </row>
    <row r="18" spans="2:6" ht="15.75" customHeight="1" x14ac:dyDescent="0.25">
      <c r="B18" s="57" t="s">
        <v>2</v>
      </c>
      <c r="C18" s="58"/>
      <c r="D18" s="58"/>
      <c r="E18" s="41"/>
      <c r="F18" s="7"/>
    </row>
    <row r="19" spans="2:6" ht="31.5" x14ac:dyDescent="0.25">
      <c r="B19" s="13" t="s">
        <v>36</v>
      </c>
      <c r="C19" s="10" t="s">
        <v>25</v>
      </c>
      <c r="D19" s="8" t="s">
        <v>20</v>
      </c>
      <c r="E19" s="48">
        <v>3439.62</v>
      </c>
      <c r="F19" s="7"/>
    </row>
    <row r="20" spans="2:6" ht="31.5" x14ac:dyDescent="0.25">
      <c r="B20" s="8" t="s">
        <v>37</v>
      </c>
      <c r="C20" s="3" t="s">
        <v>55</v>
      </c>
      <c r="D20" s="8" t="s">
        <v>20</v>
      </c>
      <c r="E20" s="48">
        <v>2275.9499999999998</v>
      </c>
      <c r="F20" s="7"/>
    </row>
    <row r="21" spans="2:6" ht="15.75" x14ac:dyDescent="0.25">
      <c r="B21" s="13" t="s">
        <v>38</v>
      </c>
      <c r="C21" s="10" t="s">
        <v>3</v>
      </c>
      <c r="D21" s="8" t="s">
        <v>20</v>
      </c>
      <c r="E21" s="48">
        <v>27893.8</v>
      </c>
      <c r="F21" s="33"/>
    </row>
    <row r="22" spans="2:6" ht="15.75" x14ac:dyDescent="0.25">
      <c r="B22" s="14" t="s">
        <v>39</v>
      </c>
      <c r="C22" s="11" t="s">
        <v>14</v>
      </c>
      <c r="D22" s="4" t="s">
        <v>15</v>
      </c>
      <c r="E22" s="48">
        <v>34</v>
      </c>
      <c r="F22" s="50"/>
    </row>
    <row r="23" spans="2:6" ht="48" customHeight="1" x14ac:dyDescent="0.25">
      <c r="B23" s="8" t="s">
        <v>40</v>
      </c>
      <c r="C23" s="10" t="s">
        <v>22</v>
      </c>
      <c r="D23" s="8" t="s">
        <v>20</v>
      </c>
      <c r="E23" s="48">
        <v>1592.37</v>
      </c>
      <c r="F23" s="7"/>
    </row>
    <row r="24" spans="2:6" ht="47.25" x14ac:dyDescent="0.25">
      <c r="B24" s="8" t="s">
        <v>41</v>
      </c>
      <c r="C24" s="10" t="s">
        <v>23</v>
      </c>
      <c r="D24" s="9" t="s">
        <v>20</v>
      </c>
      <c r="E24" s="48">
        <v>344</v>
      </c>
      <c r="F24" s="7"/>
    </row>
    <row r="25" spans="2:6" ht="15.75" x14ac:dyDescent="0.25">
      <c r="B25" s="13" t="s">
        <v>42</v>
      </c>
      <c r="C25" s="11" t="s">
        <v>56</v>
      </c>
      <c r="D25" s="8" t="s">
        <v>20</v>
      </c>
      <c r="E25" s="48">
        <v>6.5</v>
      </c>
      <c r="F25" s="7" t="s">
        <v>87</v>
      </c>
    </row>
    <row r="26" spans="2:6" ht="15.75" x14ac:dyDescent="0.25">
      <c r="B26" s="13" t="s">
        <v>43</v>
      </c>
      <c r="C26" s="10" t="s">
        <v>88</v>
      </c>
      <c r="D26" s="4" t="s">
        <v>13</v>
      </c>
      <c r="E26" s="48"/>
      <c r="F26" s="7"/>
    </row>
    <row r="27" spans="2:6" ht="15.75" x14ac:dyDescent="0.25">
      <c r="B27" s="24" t="s">
        <v>44</v>
      </c>
      <c r="C27" s="25" t="s">
        <v>4</v>
      </c>
      <c r="D27" s="26" t="s">
        <v>20</v>
      </c>
      <c r="E27" s="27">
        <f>E19+E20+E21+E23+E24+E25+E26</f>
        <v>35552.239999999998</v>
      </c>
      <c r="F27" s="28"/>
    </row>
    <row r="28" spans="2:6" ht="15.75" customHeight="1" x14ac:dyDescent="0.25">
      <c r="B28" s="58" t="s">
        <v>57</v>
      </c>
      <c r="C28" s="58"/>
      <c r="D28" s="58"/>
      <c r="E28" s="41"/>
      <c r="F28" s="7"/>
    </row>
    <row r="29" spans="2:6" ht="47.25" x14ac:dyDescent="0.25">
      <c r="B29" s="13" t="s">
        <v>45</v>
      </c>
      <c r="C29" s="11" t="s">
        <v>58</v>
      </c>
      <c r="D29" s="8" t="s">
        <v>20</v>
      </c>
      <c r="E29" s="48">
        <v>12242.41</v>
      </c>
      <c r="F29" s="7"/>
    </row>
    <row r="30" spans="2:6" ht="15.75" x14ac:dyDescent="0.25">
      <c r="B30" s="13" t="s">
        <v>46</v>
      </c>
      <c r="C30" s="11" t="s">
        <v>59</v>
      </c>
      <c r="D30" s="4" t="s">
        <v>16</v>
      </c>
      <c r="E30" s="48">
        <v>6436.58</v>
      </c>
      <c r="F30" s="7"/>
    </row>
    <row r="31" spans="2:6" ht="31.5" x14ac:dyDescent="0.25">
      <c r="B31" s="12" t="s">
        <v>47</v>
      </c>
      <c r="C31" s="11" t="s">
        <v>17</v>
      </c>
      <c r="D31" s="6" t="s">
        <v>0</v>
      </c>
      <c r="E31" s="48">
        <v>30</v>
      </c>
      <c r="F31" s="7"/>
    </row>
    <row r="32" spans="2:6" ht="31.5" x14ac:dyDescent="0.25">
      <c r="B32" s="12" t="s">
        <v>48</v>
      </c>
      <c r="C32" s="3" t="s">
        <v>60</v>
      </c>
      <c r="D32" s="4" t="s">
        <v>16</v>
      </c>
      <c r="E32" s="48">
        <v>4062.78</v>
      </c>
      <c r="F32" s="33"/>
    </row>
    <row r="33" spans="2:6" ht="15.75" x14ac:dyDescent="0.25">
      <c r="B33" s="24" t="s">
        <v>49</v>
      </c>
      <c r="C33" s="29" t="s">
        <v>26</v>
      </c>
      <c r="D33" s="30" t="s">
        <v>71</v>
      </c>
      <c r="E33" s="31">
        <f>E29+E30+E32</f>
        <v>22741.769999999997</v>
      </c>
      <c r="F33" s="32"/>
    </row>
    <row r="34" spans="2:6" ht="15.75" x14ac:dyDescent="0.25">
      <c r="B34" s="57" t="s">
        <v>18</v>
      </c>
      <c r="C34" s="57"/>
      <c r="D34" s="57"/>
      <c r="E34" s="51"/>
      <c r="F34" s="7"/>
    </row>
    <row r="35" spans="2:6" ht="15.75" x14ac:dyDescent="0.25">
      <c r="B35" s="13" t="s">
        <v>50</v>
      </c>
      <c r="C35" s="10" t="s">
        <v>75</v>
      </c>
      <c r="D35" s="4" t="s">
        <v>16</v>
      </c>
      <c r="E35" s="48">
        <v>118351.08</v>
      </c>
      <c r="F35" s="33"/>
    </row>
    <row r="36" spans="2:6" s="20" customFormat="1" ht="15.75" x14ac:dyDescent="0.25">
      <c r="B36" s="38"/>
      <c r="C36" s="36" t="s">
        <v>78</v>
      </c>
      <c r="D36" s="39" t="s">
        <v>79</v>
      </c>
      <c r="E36" s="46">
        <v>12847.66</v>
      </c>
      <c r="F36" s="37"/>
    </row>
    <row r="37" spans="2:6" s="20" customFormat="1" ht="31.5" x14ac:dyDescent="0.25">
      <c r="B37" s="38"/>
      <c r="C37" s="5" t="s">
        <v>8</v>
      </c>
      <c r="D37" s="39" t="s">
        <v>80</v>
      </c>
      <c r="E37" s="46">
        <f>E35/E36</f>
        <v>9.2118782719966124</v>
      </c>
      <c r="F37" s="37"/>
    </row>
    <row r="38" spans="2:6" ht="15.75" x14ac:dyDescent="0.25">
      <c r="B38" s="13" t="s">
        <v>51</v>
      </c>
      <c r="C38" s="11" t="s">
        <v>61</v>
      </c>
      <c r="D38" s="4" t="s">
        <v>16</v>
      </c>
      <c r="E38" s="48">
        <v>20928.52</v>
      </c>
      <c r="F38" s="33"/>
    </row>
    <row r="39" spans="2:6" s="20" customFormat="1" ht="31.5" x14ac:dyDescent="0.25">
      <c r="B39" s="35"/>
      <c r="C39" s="36" t="s">
        <v>77</v>
      </c>
      <c r="D39" s="2" t="s">
        <v>21</v>
      </c>
      <c r="E39" s="46">
        <v>3398.05</v>
      </c>
      <c r="F39" s="37"/>
    </row>
    <row r="40" spans="2:6" s="20" customFormat="1" ht="15.75" x14ac:dyDescent="0.25">
      <c r="B40" s="35"/>
      <c r="C40" s="5" t="s">
        <v>74</v>
      </c>
      <c r="D40" s="2" t="s">
        <v>9</v>
      </c>
      <c r="E40" s="46">
        <f>E38/E39</f>
        <v>6.1589794146642927</v>
      </c>
      <c r="F40" s="37"/>
    </row>
    <row r="41" spans="2:6" ht="15.75" x14ac:dyDescent="0.25">
      <c r="B41" s="13" t="s">
        <v>52</v>
      </c>
      <c r="C41" s="11" t="s">
        <v>62</v>
      </c>
      <c r="D41" s="4" t="s">
        <v>16</v>
      </c>
      <c r="E41" s="48">
        <v>3175.1860000000001</v>
      </c>
      <c r="F41" s="7"/>
    </row>
    <row r="42" spans="2:6" ht="15.75" x14ac:dyDescent="0.25">
      <c r="B42" s="13" t="s">
        <v>53</v>
      </c>
      <c r="C42" s="11" t="s">
        <v>63</v>
      </c>
      <c r="D42" s="4" t="s">
        <v>16</v>
      </c>
      <c r="E42" s="48">
        <v>417.90300000000002</v>
      </c>
      <c r="F42" s="7"/>
    </row>
    <row r="43" spans="2:6" ht="47.25" x14ac:dyDescent="0.25">
      <c r="B43" s="26" t="s">
        <v>54</v>
      </c>
      <c r="C43" s="25" t="s">
        <v>19</v>
      </c>
      <c r="D43" s="30" t="s">
        <v>71</v>
      </c>
      <c r="E43" s="31">
        <f>E35+E38+E41+E42</f>
        <v>142872.68899999998</v>
      </c>
      <c r="F43" s="32" t="s">
        <v>76</v>
      </c>
    </row>
    <row r="44" spans="2:6" ht="15.75" customHeight="1" x14ac:dyDescent="0.25">
      <c r="B44" s="57" t="s">
        <v>64</v>
      </c>
      <c r="C44" s="58"/>
      <c r="D44" s="58"/>
      <c r="E44" s="51"/>
      <c r="F44" s="7"/>
    </row>
    <row r="45" spans="2:6" ht="31.5" x14ac:dyDescent="0.25">
      <c r="B45" s="12" t="s">
        <v>66</v>
      </c>
      <c r="C45" s="10" t="s">
        <v>65</v>
      </c>
      <c r="D45" s="4" t="s">
        <v>16</v>
      </c>
      <c r="E45" s="48">
        <v>0</v>
      </c>
      <c r="F45" s="33"/>
    </row>
    <row r="46" spans="2:6" ht="31.5" x14ac:dyDescent="0.25">
      <c r="B46" s="4" t="s">
        <v>67</v>
      </c>
      <c r="C46" s="10" t="s">
        <v>68</v>
      </c>
      <c r="D46" s="4" t="s">
        <v>16</v>
      </c>
      <c r="E46" s="48">
        <v>6985.52</v>
      </c>
      <c r="F46" s="7"/>
    </row>
    <row r="47" spans="2:6" ht="47.25" x14ac:dyDescent="0.25">
      <c r="B47" s="26" t="s">
        <v>54</v>
      </c>
      <c r="C47" s="25" t="s">
        <v>72</v>
      </c>
      <c r="D47" s="30" t="s">
        <v>71</v>
      </c>
      <c r="E47" s="31">
        <f>E45+E46</f>
        <v>6985.52</v>
      </c>
      <c r="F47" s="32"/>
    </row>
    <row r="48" spans="2:6" ht="15.75" x14ac:dyDescent="0.25">
      <c r="B48" s="16"/>
      <c r="C48" s="17"/>
      <c r="D48" s="18"/>
      <c r="E48" s="19"/>
    </row>
  </sheetData>
  <mergeCells count="14">
    <mergeCell ref="B1:D1"/>
    <mergeCell ref="F3:F4"/>
    <mergeCell ref="B44:D44"/>
    <mergeCell ref="B9:D9"/>
    <mergeCell ref="B14:D14"/>
    <mergeCell ref="B17:D17"/>
    <mergeCell ref="B18:D18"/>
    <mergeCell ref="B28:D28"/>
    <mergeCell ref="B34:D34"/>
    <mergeCell ref="B6:D6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2026-05-05T03:49:22Z</dcterms:modified>
</cp:coreProperties>
</file>